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Cap 2 PF1 EX2_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<sst xmlns="http://schemas.openxmlformats.org/spreadsheetml/2006/main" count="33" uniqueCount="33">
  <si>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Cálculos iniciais:</t>
  </si>
  <si>
    <t>TC=</t>
  </si>
  <si>
    <t>SQT=</t>
  </si>
  <si>
    <t>SQG=</t>
  </si>
  <si>
    <t>SQR=</t>
  </si>
  <si>
    <t>Tabela Anova:</t>
  </si>
  <si>
    <t>Fonte</t>
  </si>
  <si>
    <t>SQ</t>
  </si>
  <si>
    <t>GDL</t>
  </si>
  <si>
    <t>MQ</t>
  </si>
  <si>
    <t>Teste F</t>
  </si>
  <si>
    <t>Entre Grupos</t>
  </si>
  <si>
    <t>Dentro Grupos</t>
  </si>
  <si>
    <t>Total</t>
  </si>
  <si>
    <t>Total (T.j) =</t>
  </si>
  <si>
    <t>No. Obs. (nj) =</t>
  </si>
  <si>
    <r>
      <t>Média (Y</t>
    </r>
    <r>
      <rPr>
        <b/>
        <vertAlign val="subscript"/>
        <sz val="10"/>
        <rFont val="Arial"/>
        <family val="2"/>
      </rPr>
      <t>barra</t>
    </r>
    <r>
      <rPr>
        <b/>
        <sz val="10"/>
        <rFont val="Arial"/>
        <family val="2"/>
      </rPr>
      <t>.j) =</t>
    </r>
  </si>
  <si>
    <t>T.. =</t>
  </si>
  <si>
    <t>N =</t>
  </si>
  <si>
    <r>
      <t>Y</t>
    </r>
    <r>
      <rPr>
        <b/>
        <vertAlign val="subscript"/>
        <sz val="10"/>
        <rFont val="Arial"/>
        <family val="2"/>
      </rPr>
      <t>bar_bar</t>
    </r>
    <r>
      <rPr>
        <b/>
        <sz val="10"/>
        <rFont val="Arial"/>
        <family val="2"/>
      </rPr>
      <t>.. =</t>
    </r>
  </si>
  <si>
    <t>F calculado =</t>
  </si>
  <si>
    <t>F tabelado =</t>
  </si>
  <si>
    <t>Estimativa dos componentes de variação</t>
  </si>
  <si>
    <r>
      <t>s</t>
    </r>
    <r>
      <rPr>
        <vertAlign val="superscript"/>
        <sz val="11"/>
        <rFont val="Symbol"/>
        <family val="1"/>
      </rPr>
      <t>2</t>
    </r>
    <r>
      <rPr>
        <sz val="14"/>
        <rFont val="Symbol"/>
        <family val="1"/>
      </rPr>
      <t xml:space="preserve"> =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</si>
  <si>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4"/>
        <rFont val="Symbol"/>
        <family val="1"/>
      </rPr>
      <t>a</t>
    </r>
    <r>
      <rPr>
        <vertAlign val="superscript"/>
        <sz val="11"/>
        <rFont val="Symbol"/>
        <family val="1"/>
      </rPr>
      <t>2</t>
    </r>
    <r>
      <rPr>
        <sz val="14"/>
        <rFont val="Symbol"/>
        <family val="1"/>
      </rPr>
      <t xml:space="preserve"> =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</si>
  <si>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1"/>
        <rFont val="Symbol"/>
        <family val="1"/>
      </rPr>
      <t>T</t>
    </r>
    <r>
      <rPr>
        <vertAlign val="superscript"/>
        <sz val="11"/>
        <rFont val="Symbol"/>
        <family val="1"/>
      </rPr>
      <t>2</t>
    </r>
    <r>
      <rPr>
        <sz val="14"/>
        <rFont val="Symbol"/>
        <family val="1"/>
      </rPr>
      <t xml:space="preserve"> =</t>
    </r>
    <r>
      <rPr>
        <sz val="14"/>
        <rFont val="Arial"/>
        <family val="2"/>
      </rPr>
      <t xml:space="preserve"> </t>
    </r>
  </si>
  <si>
    <t>Forno</t>
  </si>
  <si>
    <t>1</t>
  </si>
  <si>
    <t>2</t>
  </si>
  <si>
    <t>3</t>
  </si>
  <si>
    <t>4</t>
  </si>
  <si>
    <r>
      <t>s</t>
    </r>
    <r>
      <rPr>
        <vertAlign val="subscript"/>
        <sz val="12"/>
        <rFont val="Arial"/>
        <family val="2"/>
      </rPr>
      <t>Dentro grupo</t>
    </r>
    <r>
      <rPr>
        <vertAlign val="superscript"/>
        <sz val="11"/>
        <rFont val="Symbol"/>
        <family val="1"/>
      </rPr>
      <t>2</t>
    </r>
    <r>
      <rPr>
        <sz val="14"/>
        <rFont val="Symbol"/>
        <family val="1"/>
      </rPr>
      <t xml:space="preserve"> =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</si>
  <si>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2"/>
        <rFont val="Arial"/>
        <family val="2"/>
      </rPr>
      <t>Entre grupo</t>
    </r>
    <r>
      <rPr>
        <vertAlign val="superscript"/>
        <sz val="11"/>
        <rFont val="Symbol"/>
        <family val="1"/>
      </rPr>
      <t>2</t>
    </r>
    <r>
      <rPr>
        <sz val="14"/>
        <rFont val="Symbol"/>
        <family val="1"/>
      </rPr>
      <t xml:space="preserve"> =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</si>
</sst>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E+00;\㑔"/>
    <numFmt numFmtId="183" formatCode="0.000E+00;\䵜"/>
    <numFmt numFmtId="184" formatCode="0.0000E+00;\䵜"/>
    <numFmt numFmtId="185" formatCode="0.00E+00;\䵜"/>
    <numFmt numFmtId="186" formatCode="0.0E+00;\䵜"/>
    <numFmt numFmtId="187" formatCode="0.00000000"/>
    <numFmt numFmtId="188" formatCode="0E+00;\ჾ"/>
    <numFmt numFmtId="189" formatCode="0.0E+00;\ჾ"/>
    <numFmt numFmtId="190" formatCode="0.000000000"/>
    <numFmt numFmtId="191" formatCode="0.0000000000"/>
    <numFmt numFmtId="192" formatCode="0.0000E+00;\⇠"/>
    <numFmt numFmtId="193" formatCode="0.0000E+00;\␤"/>
    <numFmt numFmtId="194" formatCode="0.00000E+00;\␤"/>
    <numFmt numFmtId="195" formatCode="0.000000E+00;\␤"/>
    <numFmt numFmtId="196" formatCode="0.000E+00;\␤"/>
    <numFmt numFmtId="197" formatCode="0.00E+00;\␤"/>
    <numFmt numFmtId="198" formatCode="0.0E+00;\␤"/>
    <numFmt numFmtId="199" formatCode="0E+00;\␤"/>
    <numFmt numFmtId="200" formatCode="#,##0.0"/>
    <numFmt numFmtId="201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0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4"/>
      <name val="Symbol"/>
      <family val="1"/>
    </font>
    <font>
      <sz val="14"/>
      <name val="Arial"/>
      <family val="2"/>
    </font>
    <font>
      <vertAlign val="superscript"/>
      <sz val="11"/>
      <name val="Symbol"/>
      <family val="1"/>
    </font>
    <font>
      <vertAlign val="subscript"/>
      <sz val="14"/>
      <name val="Symbol"/>
      <family val="1"/>
    </font>
    <font>
      <vertAlign val="subscript"/>
      <sz val="11"/>
      <name val="Symbol"/>
      <family val="1"/>
    </font>
    <font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176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left"/>
    </xf>
    <xf numFmtId="16" fontId="0" fillId="0" borderId="0" xfId="0" applyNumberFormat="1" applyBorder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 quotePrefix="1">
      <alignment horizontal="center"/>
    </xf>
    <xf numFmtId="1" fontId="1" fillId="0" borderId="13" xfId="0" applyNumberFormat="1" applyFont="1" applyBorder="1" applyAlignment="1" quotePrefix="1">
      <alignment horizontal="center"/>
    </xf>
    <xf numFmtId="2" fontId="0" fillId="0" borderId="0" xfId="0" applyNumberFormat="1" applyBorder="1" applyAlignment="1">
      <alignment horizontal="right"/>
    </xf>
    <xf numFmtId="200" fontId="0" fillId="0" borderId="14" xfId="0" applyNumberFormat="1" applyBorder="1" applyAlignment="1">
      <alignment/>
    </xf>
    <xf numFmtId="200" fontId="0" fillId="0" borderId="0" xfId="0" applyNumberFormat="1" applyAlignment="1">
      <alignment/>
    </xf>
    <xf numFmtId="200" fontId="0" fillId="0" borderId="15" xfId="0" applyNumberFormat="1" applyBorder="1" applyAlignment="1">
      <alignment/>
    </xf>
    <xf numFmtId="200" fontId="0" fillId="0" borderId="16" xfId="0" applyNumberFormat="1" applyBorder="1" applyAlignment="1">
      <alignment/>
    </xf>
    <xf numFmtId="200" fontId="0" fillId="0" borderId="17" xfId="0" applyNumberFormat="1" applyFill="1" applyBorder="1" applyAlignment="1">
      <alignment/>
    </xf>
    <xf numFmtId="200" fontId="0" fillId="0" borderId="17" xfId="0" applyNumberFormat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01" fontId="0" fillId="0" borderId="0" xfId="17" applyNumberFormat="1" applyBorder="1" applyAlignment="1">
      <alignment horizontal="right"/>
    </xf>
    <xf numFmtId="201" fontId="0" fillId="0" borderId="0" xfId="17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123825</xdr:rowOff>
    </xdr:from>
    <xdr:to>
      <xdr:col>8</xdr:col>
      <xdr:colOff>200025</xdr:colOff>
      <xdr:row>10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0" y="933450"/>
          <a:ext cx="6467475" cy="800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Uma metalúrgica tem um grande número de fornos usados para fundição de metais. A temperatura desses fornos deveria ser a mesma. Para testar essa hipótese foram feitas medições em 4 fornos escolhidos aleatoriamente. Analise os resultados e conclua a respeito de possíveis diferenças entre os fornos.</a:t>
          </a:r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8</xdr:col>
      <xdr:colOff>200025</xdr:colOff>
      <xdr:row>3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6200" y="85725"/>
          <a:ext cx="6486525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Nome:</a:t>
          </a:r>
        </a:p>
      </xdr:txBody>
    </xdr:sp>
    <xdr:clientData/>
  </xdr:twoCellAnchor>
  <xdr:twoCellAnchor>
    <xdr:from>
      <xdr:col>7</xdr:col>
      <xdr:colOff>409575</xdr:colOff>
      <xdr:row>14</xdr:row>
      <xdr:rowOff>104775</xdr:rowOff>
    </xdr:from>
    <xdr:to>
      <xdr:col>13</xdr:col>
      <xdr:colOff>381000</xdr:colOff>
      <xdr:row>28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134100" y="2371725"/>
          <a:ext cx="3657600" cy="22669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Nota 10</a:t>
          </a:r>
        </a:p>
      </xdr:txBody>
    </xdr:sp>
    <xdr:clientData/>
  </xdr:twoCellAnchor>
  <xdr:twoCellAnchor>
    <xdr:from>
      <xdr:col>7</xdr:col>
      <xdr:colOff>400050</xdr:colOff>
      <xdr:row>29</xdr:row>
      <xdr:rowOff>85725</xdr:rowOff>
    </xdr:from>
    <xdr:to>
      <xdr:col>11</xdr:col>
      <xdr:colOff>95250</xdr:colOff>
      <xdr:row>32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124575" y="4819650"/>
          <a:ext cx="2162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Comentários...</a:t>
          </a:r>
        </a:p>
      </xdr:txBody>
    </xdr:sp>
    <xdr:clientData/>
  </xdr:twoCellAnchor>
  <xdr:twoCellAnchor>
    <xdr:from>
      <xdr:col>2</xdr:col>
      <xdr:colOff>428625</xdr:colOff>
      <xdr:row>37</xdr:row>
      <xdr:rowOff>0</xdr:rowOff>
    </xdr:from>
    <xdr:to>
      <xdr:col>7</xdr:col>
      <xdr:colOff>361950</xdr:colOff>
      <xdr:row>40</xdr:row>
      <xdr:rowOff>114300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295525" y="6057900"/>
          <a:ext cx="37909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 calculado é maior que F tabelado para um grau de confiança de 95% o que demostra que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existe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efeito significativo da diferença entre os fornos na temperatura.</a:t>
          </a:r>
        </a:p>
      </xdr:txBody>
    </xdr:sp>
    <xdr:clientData/>
  </xdr:twoCellAnchor>
  <xdr:twoCellAnchor>
    <xdr:from>
      <xdr:col>2</xdr:col>
      <xdr:colOff>428625</xdr:colOff>
      <xdr:row>45</xdr:row>
      <xdr:rowOff>85725</xdr:rowOff>
    </xdr:from>
    <xdr:to>
      <xdr:col>7</xdr:col>
      <xdr:colOff>361950</xdr:colOff>
      <xdr:row>48</xdr:row>
      <xdr:rowOff>219075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295525" y="7620000"/>
          <a:ext cx="37909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Conclui-se que 13,1% da variabilidade total observada na variação de temperatura dos fornos deve-se a diferença dentro do forno, e 86,9% da variabilidade total deve-se a diferença entre os fornos. Isto indica a necessidade de um ajuste dos fornos...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Q22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5.8515625" style="0" customWidth="1"/>
    <col min="2" max="5" width="12.140625" style="0" customWidth="1"/>
    <col min="6" max="6" width="10.8515625" style="0" bestFit="1" customWidth="1"/>
    <col min="7" max="7" width="10.57421875" style="0" bestFit="1" customWidth="1"/>
    <col min="8" max="8" width="9.57421875" style="0" bestFit="1" customWidth="1"/>
  </cols>
  <sheetData>
    <row r="8" ht="12.75" customHeight="1"/>
    <row r="10" ht="12.75" customHeight="1"/>
    <row r="11" ht="12.75" customHeight="1">
      <c r="G11" s="1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5" ht="12.75">
      <c r="A14" s="43"/>
      <c r="B14" s="66" t="s">
        <v>26</v>
      </c>
      <c r="C14" s="67"/>
      <c r="D14" s="67"/>
      <c r="E14" s="68"/>
    </row>
    <row r="15" spans="1:5" ht="13.5" thickBot="1">
      <c r="A15" s="44"/>
      <c r="B15" s="45" t="s">
        <v>27</v>
      </c>
      <c r="C15" s="46" t="s">
        <v>28</v>
      </c>
      <c r="D15" s="46" t="s">
        <v>29</v>
      </c>
      <c r="E15" s="47" t="s">
        <v>30</v>
      </c>
    </row>
    <row r="16" spans="2:5" ht="12.75">
      <c r="B16" s="69">
        <v>817</v>
      </c>
      <c r="C16" s="70">
        <v>818</v>
      </c>
      <c r="D16" s="70">
        <v>834</v>
      </c>
      <c r="E16" s="71">
        <v>831</v>
      </c>
    </row>
    <row r="17" spans="2:5" ht="12.75">
      <c r="B17" s="72">
        <v>823</v>
      </c>
      <c r="C17" s="73">
        <v>824</v>
      </c>
      <c r="D17" s="73">
        <v>831</v>
      </c>
      <c r="E17" s="74">
        <v>834</v>
      </c>
    </row>
    <row r="18" spans="2:6" ht="12.75">
      <c r="B18" s="72">
        <v>818</v>
      </c>
      <c r="C18" s="73">
        <v>821</v>
      </c>
      <c r="D18" s="73">
        <v>829</v>
      </c>
      <c r="E18" s="74">
        <v>829</v>
      </c>
      <c r="F18" s="4"/>
    </row>
    <row r="19" spans="2:5" ht="12.75">
      <c r="B19" s="72">
        <v>815</v>
      </c>
      <c r="C19" s="73">
        <v>820</v>
      </c>
      <c r="D19" s="73">
        <v>830</v>
      </c>
      <c r="E19" s="74">
        <v>835</v>
      </c>
    </row>
    <row r="20" spans="1:5" ht="13.5" thickBot="1">
      <c r="A20" s="44"/>
      <c r="B20" s="75">
        <v>821</v>
      </c>
      <c r="C20" s="76">
        <v>823</v>
      </c>
      <c r="D20" s="76">
        <v>832</v>
      </c>
      <c r="E20" s="77">
        <v>830</v>
      </c>
    </row>
    <row r="21" spans="1:7" ht="12.75">
      <c r="A21" s="3" t="s">
        <v>14</v>
      </c>
      <c r="B21" s="49">
        <f>SUM(B16:B20)</f>
        <v>4094</v>
      </c>
      <c r="C21" s="50">
        <f>SUM(C16:C20)</f>
        <v>4106</v>
      </c>
      <c r="D21" s="50">
        <f>SUM(D16:D20)</f>
        <v>4156</v>
      </c>
      <c r="E21" s="51">
        <f>SUM(E16:E20)</f>
        <v>4159</v>
      </c>
      <c r="F21" s="3" t="s">
        <v>17</v>
      </c>
      <c r="G21" s="55">
        <f>SUM(B21:E21)</f>
        <v>16515</v>
      </c>
    </row>
    <row r="22" spans="1:7" ht="12.75">
      <c r="A22" s="3" t="s">
        <v>15</v>
      </c>
      <c r="B22" s="52">
        <v>5</v>
      </c>
      <c r="C22" s="50">
        <v>5</v>
      </c>
      <c r="D22" s="50">
        <v>5</v>
      </c>
      <c r="E22" s="53">
        <v>5</v>
      </c>
      <c r="F22" s="3" t="s">
        <v>18</v>
      </c>
      <c r="G22" s="55">
        <f>SUM(B22:E22)</f>
        <v>20</v>
      </c>
    </row>
    <row r="23" spans="1:7" ht="14.25">
      <c r="A23" s="3" t="s">
        <v>16</v>
      </c>
      <c r="B23" s="52">
        <f>AVERAGE(B16:B20)</f>
        <v>818.8</v>
      </c>
      <c r="C23" s="50">
        <f>AVERAGE(C16:C20)</f>
        <v>821.2</v>
      </c>
      <c r="D23" s="50">
        <f>AVERAGE(D16:D20)</f>
        <v>831.2</v>
      </c>
      <c r="E23" s="54">
        <f>AVERAGE(E16:E20)</f>
        <v>831.8</v>
      </c>
      <c r="F23" s="6" t="s">
        <v>19</v>
      </c>
      <c r="G23" s="55">
        <f>AVERAGE(B23:E23)</f>
        <v>825.75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61"/>
      <c r="G25" s="7"/>
      <c r="H25" s="7"/>
    </row>
    <row r="26" spans="1:8" ht="12.75">
      <c r="A26" s="8" t="s">
        <v>0</v>
      </c>
      <c r="B26" s="7"/>
      <c r="D26" s="7"/>
      <c r="E26" s="7"/>
      <c r="F26" s="7"/>
      <c r="G26" s="7"/>
      <c r="H26" s="7"/>
    </row>
    <row r="27" spans="1:11" ht="12.75">
      <c r="A27" s="9" t="s">
        <v>1</v>
      </c>
      <c r="B27" s="56">
        <f>G21^2/G22</f>
        <v>13637261.25</v>
      </c>
      <c r="D27" s="10"/>
      <c r="E27" s="10"/>
      <c r="F27" s="10"/>
      <c r="G27" s="11"/>
      <c r="H27" s="11"/>
      <c r="I27" s="12"/>
      <c r="J27" s="12"/>
      <c r="K27" s="1"/>
    </row>
    <row r="28" spans="1:11" ht="12.75">
      <c r="A28" s="9" t="s">
        <v>2</v>
      </c>
      <c r="B28" s="57">
        <f>SUMSQ(B16:E20)-B27</f>
        <v>781.75</v>
      </c>
      <c r="D28" s="13"/>
      <c r="E28" s="13"/>
      <c r="F28" s="13"/>
      <c r="G28" s="14"/>
      <c r="H28" s="14"/>
      <c r="I28" s="15"/>
      <c r="J28" s="15"/>
      <c r="K28" s="1"/>
    </row>
    <row r="29" spans="1:11" ht="12.75">
      <c r="A29" s="9" t="s">
        <v>3</v>
      </c>
      <c r="B29" s="58">
        <f>(B21^2/B22+C21^2/C22+D21^2/D22+E21^2/E22)-B27</f>
        <v>676.5500000007451</v>
      </c>
      <c r="D29" s="13"/>
      <c r="E29" s="13"/>
      <c r="F29" s="13"/>
      <c r="G29" s="14"/>
      <c r="H29" s="14"/>
      <c r="I29" s="15"/>
      <c r="J29" s="15"/>
      <c r="K29" s="1"/>
    </row>
    <row r="30" spans="1:11" ht="12.75">
      <c r="A30" s="9" t="s">
        <v>4</v>
      </c>
      <c r="B30" s="58">
        <f>B28-B29</f>
        <v>105.19999999925494</v>
      </c>
      <c r="D30" s="16"/>
      <c r="E30" s="16"/>
      <c r="F30" s="16"/>
      <c r="G30" s="17"/>
      <c r="H30" s="17"/>
      <c r="I30" s="1"/>
      <c r="J30" s="1"/>
      <c r="K30" s="1"/>
    </row>
    <row r="31" spans="1:11" ht="12.75">
      <c r="A31" s="17"/>
      <c r="B31" s="16"/>
      <c r="C31" s="18"/>
      <c r="D31" s="16"/>
      <c r="E31" s="16"/>
      <c r="F31" s="16"/>
      <c r="G31" s="17"/>
      <c r="H31" s="17"/>
      <c r="I31" s="1"/>
      <c r="J31" s="1"/>
      <c r="K31" s="1"/>
    </row>
    <row r="32" spans="1:11" ht="13.5" thickBot="1">
      <c r="A32" s="8" t="s">
        <v>5</v>
      </c>
      <c r="B32" s="17"/>
      <c r="C32" s="17"/>
      <c r="D32" s="17"/>
      <c r="E32" s="17"/>
      <c r="F32" s="17"/>
      <c r="G32" s="17"/>
      <c r="H32" s="17"/>
      <c r="I32" s="1"/>
      <c r="J32" s="1"/>
      <c r="K32" s="1"/>
    </row>
    <row r="33" spans="1:11" ht="13.5" thickBot="1">
      <c r="A33" s="19" t="s">
        <v>6</v>
      </c>
      <c r="B33" s="20" t="s">
        <v>7</v>
      </c>
      <c r="C33" s="21" t="s">
        <v>8</v>
      </c>
      <c r="D33" s="21" t="s">
        <v>9</v>
      </c>
      <c r="E33" s="21" t="s">
        <v>10</v>
      </c>
      <c r="G33" s="17"/>
      <c r="H33" s="17"/>
      <c r="I33" s="1"/>
      <c r="J33" s="1"/>
      <c r="K33" s="1"/>
    </row>
    <row r="34" spans="1:11" ht="12.75">
      <c r="A34" s="22" t="s">
        <v>11</v>
      </c>
      <c r="B34" s="23">
        <f>B29</f>
        <v>676.5500000007451</v>
      </c>
      <c r="C34" s="24">
        <f>4-1</f>
        <v>3</v>
      </c>
      <c r="D34" s="24">
        <f>B34/C34</f>
        <v>225.51666666691503</v>
      </c>
      <c r="E34" s="24">
        <f>D34/D35</f>
        <v>34.29911280129463</v>
      </c>
      <c r="F34" s="17"/>
      <c r="G34" s="17"/>
      <c r="H34" s="17"/>
      <c r="I34" s="1"/>
      <c r="J34" s="1"/>
      <c r="K34" s="1"/>
    </row>
    <row r="35" spans="1:11" ht="12.75">
      <c r="A35" s="25" t="s">
        <v>12</v>
      </c>
      <c r="B35" s="26">
        <f>B30</f>
        <v>105.19999999925494</v>
      </c>
      <c r="C35" s="27">
        <f>G22-4</f>
        <v>16</v>
      </c>
      <c r="D35" s="27">
        <f>B35/C35</f>
        <v>6.574999999953434</v>
      </c>
      <c r="E35" s="28"/>
      <c r="F35" s="29"/>
      <c r="G35" s="29"/>
      <c r="H35" s="29"/>
      <c r="I35" s="1"/>
      <c r="J35" s="1"/>
      <c r="K35" s="1"/>
    </row>
    <row r="36" spans="1:11" ht="13.5" thickBot="1">
      <c r="A36" s="30" t="s">
        <v>13</v>
      </c>
      <c r="B36" s="31">
        <f>B28</f>
        <v>781.75</v>
      </c>
      <c r="C36" s="32">
        <f>G22-1</f>
        <v>19</v>
      </c>
      <c r="D36" s="32"/>
      <c r="E36" s="32"/>
      <c r="F36" s="16"/>
      <c r="G36" s="33"/>
      <c r="H36" s="16"/>
      <c r="I36" s="1"/>
      <c r="J36" s="1"/>
      <c r="K36" s="1"/>
    </row>
    <row r="37" spans="1:13" ht="12.75">
      <c r="A37" s="17"/>
      <c r="B37" s="18"/>
      <c r="C37" s="16"/>
      <c r="D37" s="18"/>
      <c r="E37" s="16"/>
      <c r="F37" s="16"/>
      <c r="G37" s="18"/>
      <c r="H37" s="18"/>
      <c r="I37" s="1"/>
      <c r="J37" s="7"/>
      <c r="K37" s="7"/>
      <c r="L37" s="7"/>
      <c r="M37" s="7"/>
    </row>
    <row r="38" spans="1:13" ht="12.75">
      <c r="A38" s="6" t="s">
        <v>20</v>
      </c>
      <c r="B38" s="34">
        <f>E34</f>
        <v>34.29911280129463</v>
      </c>
      <c r="C38" s="16"/>
      <c r="D38" s="17"/>
      <c r="E38" s="17"/>
      <c r="F38" s="17"/>
      <c r="G38" s="17"/>
      <c r="H38" s="17"/>
      <c r="I38" s="17"/>
      <c r="J38" s="7"/>
      <c r="K38" s="7"/>
      <c r="L38" s="7"/>
      <c r="M38" s="7"/>
    </row>
    <row r="39" spans="1:13" ht="12.75">
      <c r="A39" s="6" t="s">
        <v>21</v>
      </c>
      <c r="B39" s="34">
        <f>FINV(0.05,3,16)</f>
        <v>3.2388669524152647</v>
      </c>
      <c r="C39" s="16"/>
      <c r="D39" s="17"/>
      <c r="E39" s="17"/>
      <c r="F39" s="17"/>
      <c r="G39" s="17"/>
      <c r="H39" s="17"/>
      <c r="I39" s="17"/>
      <c r="J39" s="7"/>
      <c r="K39" s="7"/>
      <c r="L39" s="7"/>
      <c r="M39" s="7"/>
    </row>
    <row r="40" spans="1:17" ht="12.75">
      <c r="A40" s="17"/>
      <c r="B40" s="35"/>
      <c r="C40" s="17"/>
      <c r="D40" s="17"/>
      <c r="E40" s="17"/>
      <c r="F40" s="17"/>
      <c r="G40" s="17"/>
      <c r="H40" s="17"/>
      <c r="I40" s="17"/>
      <c r="J40" s="62"/>
      <c r="K40" s="62"/>
      <c r="L40" s="62"/>
      <c r="M40" s="62"/>
      <c r="N40" s="62"/>
      <c r="O40" s="7"/>
      <c r="P40" s="7"/>
      <c r="Q40" s="7"/>
    </row>
    <row r="41" spans="1:17" ht="12.75" customHeight="1">
      <c r="A41" s="36"/>
      <c r="B41" s="35"/>
      <c r="C41" s="17"/>
      <c r="D41" s="37"/>
      <c r="E41" s="17"/>
      <c r="F41" s="17"/>
      <c r="G41" s="17"/>
      <c r="H41" s="17"/>
      <c r="I41" s="1"/>
      <c r="J41" s="60"/>
      <c r="K41" s="60"/>
      <c r="L41" s="60"/>
      <c r="M41" s="60"/>
      <c r="N41" s="60"/>
      <c r="O41" s="7"/>
      <c r="P41" s="7"/>
      <c r="Q41" s="7"/>
    </row>
    <row r="42" spans="1:17" ht="12.75" customHeight="1">
      <c r="A42" s="36"/>
      <c r="B42" s="35"/>
      <c r="C42" s="17"/>
      <c r="D42" s="17"/>
      <c r="E42" s="17"/>
      <c r="F42" s="17"/>
      <c r="G42" s="17"/>
      <c r="H42" s="17"/>
      <c r="I42" s="1"/>
      <c r="J42" s="60"/>
      <c r="K42" s="60"/>
      <c r="L42" s="60"/>
      <c r="M42" s="60"/>
      <c r="N42" s="60"/>
      <c r="O42" s="7"/>
      <c r="P42" s="7"/>
      <c r="Q42" s="7"/>
    </row>
    <row r="43" spans="1:17" ht="12.75" customHeight="1">
      <c r="A43" s="8" t="s">
        <v>22</v>
      </c>
      <c r="B43" s="35"/>
      <c r="C43" s="17"/>
      <c r="D43" s="17"/>
      <c r="E43" s="17"/>
      <c r="F43" s="17"/>
      <c r="G43" s="17"/>
      <c r="H43" s="17"/>
      <c r="I43" s="1"/>
      <c r="J43" s="60"/>
      <c r="K43" s="60"/>
      <c r="L43" s="60"/>
      <c r="M43" s="60"/>
      <c r="N43" s="60"/>
      <c r="O43" s="7"/>
      <c r="P43" s="7"/>
      <c r="Q43" s="7"/>
    </row>
    <row r="44" spans="1:17" ht="18.75" customHeight="1">
      <c r="A44" s="59" t="s">
        <v>23</v>
      </c>
      <c r="B44" s="5">
        <f>D35</f>
        <v>6.574999999953434</v>
      </c>
      <c r="C44" s="17"/>
      <c r="D44" s="17"/>
      <c r="E44" s="17"/>
      <c r="F44" s="17"/>
      <c r="G44" s="17"/>
      <c r="H44" s="17"/>
      <c r="I44" s="1"/>
      <c r="J44" s="60"/>
      <c r="K44" s="60"/>
      <c r="L44" s="60"/>
      <c r="M44" s="60"/>
      <c r="N44" s="60"/>
      <c r="O44" s="7"/>
      <c r="P44" s="7"/>
      <c r="Q44" s="7"/>
    </row>
    <row r="45" spans="1:17" ht="21">
      <c r="A45" s="59" t="s">
        <v>24</v>
      </c>
      <c r="B45" s="63">
        <f>(D34-D35)/5</f>
        <v>43.788333333392316</v>
      </c>
      <c r="C45" s="17"/>
      <c r="D45" s="17"/>
      <c r="E45" s="17"/>
      <c r="F45" s="17"/>
      <c r="G45" s="17"/>
      <c r="H45" s="17"/>
      <c r="I45" s="1"/>
      <c r="J45" s="7"/>
      <c r="K45" s="7"/>
      <c r="L45" s="7"/>
      <c r="M45" s="7"/>
      <c r="N45" s="7"/>
      <c r="O45" s="7"/>
      <c r="P45" s="7"/>
      <c r="Q45" s="7"/>
    </row>
    <row r="46" spans="1:17" ht="18.75">
      <c r="A46" s="59" t="s">
        <v>25</v>
      </c>
      <c r="B46" s="39">
        <f>B44+B45</f>
        <v>50.36333333334575</v>
      </c>
      <c r="C46" s="16"/>
      <c r="D46" s="17"/>
      <c r="E46" s="17"/>
      <c r="F46" s="17"/>
      <c r="G46" s="17"/>
      <c r="H46" s="17"/>
      <c r="I46" s="1"/>
      <c r="J46" s="7"/>
      <c r="K46" s="7"/>
      <c r="L46" s="7"/>
      <c r="M46" s="7"/>
      <c r="N46" s="7"/>
      <c r="O46" s="7"/>
      <c r="P46" s="7"/>
      <c r="Q46" s="7"/>
    </row>
    <row r="47" spans="1:17" ht="12.75" customHeight="1">
      <c r="A47" s="1"/>
      <c r="B47" s="40"/>
      <c r="C47" s="16"/>
      <c r="D47" s="35"/>
      <c r="E47" s="17"/>
      <c r="F47" s="17"/>
      <c r="G47" s="17"/>
      <c r="H47" s="17"/>
      <c r="I47" s="1"/>
      <c r="J47" s="7"/>
      <c r="K47" s="7"/>
      <c r="L47" s="7"/>
      <c r="M47" s="7"/>
      <c r="N47" s="7"/>
      <c r="O47" s="7"/>
      <c r="P47" s="7"/>
      <c r="Q47" s="7"/>
    </row>
    <row r="48" spans="1:17" ht="19.5">
      <c r="A48" s="59" t="s">
        <v>31</v>
      </c>
      <c r="B48" s="64">
        <f>B44/B46</f>
        <v>0.1305513270226715</v>
      </c>
      <c r="C48" s="16"/>
      <c r="D48" s="35"/>
      <c r="E48" s="17"/>
      <c r="F48" s="17"/>
      <c r="G48" s="17"/>
      <c r="H48" s="17"/>
      <c r="I48" s="1"/>
      <c r="J48" s="60"/>
      <c r="K48" s="60"/>
      <c r="L48" s="60"/>
      <c r="M48" s="60"/>
      <c r="N48" s="60"/>
      <c r="O48" s="60"/>
      <c r="P48" s="60"/>
      <c r="Q48" s="7"/>
    </row>
    <row r="49" spans="1:17" ht="19.5">
      <c r="A49" s="59" t="s">
        <v>32</v>
      </c>
      <c r="B49" s="65">
        <f>B45/B46</f>
        <v>0.8694486729773285</v>
      </c>
      <c r="C49" s="17"/>
      <c r="D49" s="17"/>
      <c r="E49" s="17"/>
      <c r="F49" s="17"/>
      <c r="G49" s="17"/>
      <c r="H49" s="17"/>
      <c r="I49" s="1"/>
      <c r="J49" s="60"/>
      <c r="K49" s="60"/>
      <c r="L49" s="60"/>
      <c r="M49" s="60"/>
      <c r="N49" s="60"/>
      <c r="O49" s="60"/>
      <c r="P49" s="60"/>
      <c r="Q49" s="7"/>
    </row>
    <row r="50" spans="1:17" ht="12.75" customHeight="1">
      <c r="A50" s="41"/>
      <c r="B50" s="14"/>
      <c r="C50" s="14"/>
      <c r="D50" s="17"/>
      <c r="E50" s="17"/>
      <c r="F50" s="17"/>
      <c r="G50" s="17"/>
      <c r="H50" s="17"/>
      <c r="I50" s="1"/>
      <c r="J50" s="60"/>
      <c r="K50" s="60"/>
      <c r="L50" s="60"/>
      <c r="M50" s="60"/>
      <c r="N50" s="60"/>
      <c r="O50" s="60"/>
      <c r="P50" s="60"/>
      <c r="Q50" s="7"/>
    </row>
    <row r="51" spans="1:17" ht="12.75" customHeight="1">
      <c r="A51" s="38"/>
      <c r="B51" s="48"/>
      <c r="C51" s="42"/>
      <c r="D51" s="17"/>
      <c r="E51" s="17"/>
      <c r="F51" s="17"/>
      <c r="G51" s="17"/>
      <c r="H51" s="17"/>
      <c r="I51" s="1"/>
      <c r="J51" s="60"/>
      <c r="K51" s="60"/>
      <c r="L51" s="60"/>
      <c r="M51" s="60"/>
      <c r="N51" s="60"/>
      <c r="O51" s="60"/>
      <c r="P51" s="60"/>
      <c r="Q51" s="7"/>
    </row>
    <row r="52" spans="1:17" ht="12.75" customHeight="1">
      <c r="A52" s="38"/>
      <c r="B52" s="48"/>
      <c r="C52" s="42"/>
      <c r="D52" s="17"/>
      <c r="E52" s="17"/>
      <c r="F52" s="17"/>
      <c r="G52" s="17"/>
      <c r="H52" s="17"/>
      <c r="I52" s="1"/>
      <c r="J52" s="17"/>
      <c r="K52" s="7"/>
      <c r="L52" s="7"/>
      <c r="M52" s="7"/>
      <c r="N52" s="7"/>
      <c r="O52" s="7"/>
      <c r="P52" s="7"/>
      <c r="Q52" s="7"/>
    </row>
    <row r="53" spans="1:10" ht="12.75" customHeight="1">
      <c r="A53" s="38"/>
      <c r="B53" s="48"/>
      <c r="C53" s="42"/>
      <c r="D53" s="17"/>
      <c r="E53" s="17"/>
      <c r="F53" s="17"/>
      <c r="G53" s="17"/>
      <c r="H53" s="17"/>
      <c r="I53" s="1"/>
      <c r="J53" s="1"/>
    </row>
    <row r="54" spans="1:10" ht="12.75" customHeight="1">
      <c r="A54" s="38"/>
      <c r="B54" s="48"/>
      <c r="C54" s="42"/>
      <c r="D54" s="17"/>
      <c r="E54" s="17"/>
      <c r="F54" s="17"/>
      <c r="G54" s="17"/>
      <c r="H54" s="17"/>
      <c r="I54" s="1"/>
      <c r="J54" s="1"/>
    </row>
    <row r="55" spans="1:10" ht="12.75" customHeight="1">
      <c r="A55" s="1"/>
      <c r="B55" s="17"/>
      <c r="C55" s="17"/>
      <c r="D55" s="17"/>
      <c r="E55" s="17"/>
      <c r="F55" s="17"/>
      <c r="G55" s="17"/>
      <c r="H55" s="17"/>
      <c r="I55" s="1"/>
      <c r="J55" s="1"/>
    </row>
    <row r="56" spans="1:10" ht="12.75" customHeight="1">
      <c r="A56" s="1"/>
      <c r="B56" s="17"/>
      <c r="C56" s="17"/>
      <c r="D56" s="17"/>
      <c r="E56" s="17"/>
      <c r="F56" s="17"/>
      <c r="G56" s="17"/>
      <c r="H56" s="17"/>
      <c r="I56" s="1"/>
      <c r="J56" s="1"/>
    </row>
    <row r="57" spans="1:10" ht="12.75" customHeight="1">
      <c r="A57" s="1"/>
      <c r="B57" s="17"/>
      <c r="C57" s="17"/>
      <c r="D57" s="17"/>
      <c r="E57" s="17"/>
      <c r="F57" s="17"/>
      <c r="G57" s="17"/>
      <c r="H57" s="17"/>
      <c r="I57" s="1"/>
      <c r="J57" s="1"/>
    </row>
    <row r="58" spans="1:11" ht="12.75">
      <c r="A58" s="1"/>
      <c r="B58" s="17"/>
      <c r="C58" s="17"/>
      <c r="D58" s="17"/>
      <c r="E58" s="17"/>
      <c r="F58" s="17"/>
      <c r="G58" s="17"/>
      <c r="H58" s="17"/>
      <c r="I58" s="1"/>
      <c r="J58" s="1"/>
      <c r="K58" s="1"/>
    </row>
    <row r="59" spans="1:11" ht="12.75">
      <c r="A59" s="1"/>
      <c r="B59" s="17"/>
      <c r="C59" s="17"/>
      <c r="D59" s="17"/>
      <c r="E59" s="17"/>
      <c r="F59" s="17"/>
      <c r="G59" s="17"/>
      <c r="H59" s="17"/>
      <c r="I59" s="1"/>
      <c r="J59" s="1"/>
      <c r="K59" s="1"/>
    </row>
    <row r="60" spans="1:11" ht="12.75">
      <c r="A60" s="1"/>
      <c r="B60" s="17"/>
      <c r="C60" s="17"/>
      <c r="D60" s="17"/>
      <c r="E60" s="17"/>
      <c r="F60" s="17"/>
      <c r="G60" s="17"/>
      <c r="H60" s="17"/>
      <c r="I60" s="1"/>
      <c r="J60" s="1"/>
      <c r="K60" s="1"/>
    </row>
    <row r="61" spans="1:11" ht="12.75">
      <c r="A61" s="1"/>
      <c r="B61" s="17"/>
      <c r="C61" s="17"/>
      <c r="D61" s="17"/>
      <c r="E61" s="17"/>
      <c r="F61" s="17"/>
      <c r="G61" s="17"/>
      <c r="H61" s="17"/>
      <c r="I61" s="1"/>
      <c r="J61" s="1"/>
      <c r="K61" s="1"/>
    </row>
    <row r="62" spans="1:11" ht="12.75">
      <c r="A62" s="1"/>
      <c r="B62" s="17"/>
      <c r="C62" s="17"/>
      <c r="D62" s="17"/>
      <c r="E62" s="17"/>
      <c r="F62" s="17"/>
      <c r="G62" s="17"/>
      <c r="H62" s="17"/>
      <c r="I62" s="1"/>
      <c r="J62" s="1"/>
      <c r="K62" s="1"/>
    </row>
    <row r="63" spans="1:11" ht="12.75">
      <c r="A63" s="1"/>
      <c r="B63" s="17"/>
      <c r="C63" s="17"/>
      <c r="D63" s="17"/>
      <c r="E63" s="17"/>
      <c r="F63" s="17"/>
      <c r="G63" s="17"/>
      <c r="H63" s="17"/>
      <c r="I63" s="1"/>
      <c r="J63" s="1"/>
      <c r="K63" s="1"/>
    </row>
    <row r="64" spans="1:11" ht="12.75">
      <c r="A64" s="1"/>
      <c r="B64" s="17"/>
      <c r="C64" s="17"/>
      <c r="D64" s="17"/>
      <c r="E64" s="17"/>
      <c r="F64" s="17"/>
      <c r="G64" s="17"/>
      <c r="H64" s="17"/>
      <c r="I64" s="1"/>
      <c r="J64" s="1"/>
      <c r="K64" s="1"/>
    </row>
    <row r="65" spans="1:11" ht="12.75">
      <c r="A65" s="1"/>
      <c r="B65" s="17"/>
      <c r="C65" s="17"/>
      <c r="D65" s="17"/>
      <c r="E65" s="17"/>
      <c r="F65" s="17"/>
      <c r="G65" s="17"/>
      <c r="H65" s="17"/>
      <c r="I65" s="1"/>
      <c r="J65" s="1"/>
      <c r="K65" s="1"/>
    </row>
    <row r="66" spans="1:11" ht="12.75">
      <c r="A66" s="1"/>
      <c r="B66" s="17"/>
      <c r="C66" s="17"/>
      <c r="D66" s="17"/>
      <c r="E66" s="17"/>
      <c r="F66" s="17"/>
      <c r="G66" s="17"/>
      <c r="H66" s="17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</sheetData>
  <mergeCells count="1">
    <mergeCell ref="B14:E1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Miorando</dc:creator>
  <cp:keywords/>
  <dc:description/>
  <cp:lastModifiedBy>Rogério Miorando</cp:lastModifiedBy>
  <dcterms:created xsi:type="dcterms:W3CDTF">2003-04-09T23:47:50Z</dcterms:created>
  <dcterms:modified xsi:type="dcterms:W3CDTF">2003-04-16T20:52:08Z</dcterms:modified>
  <cp:category/>
  <cp:version/>
  <cp:contentType/>
  <cp:contentStatus/>
</cp:coreProperties>
</file>